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9384" activeTab="0"/>
  </bookViews>
  <sheets>
    <sheet name="Worksheet" sheetId="1" r:id="rId1"/>
  </sheets>
  <definedNames/>
  <calcPr fullCalcOnLoad="1"/>
</workbook>
</file>

<file path=xl/sharedStrings.xml><?xml version="1.0" encoding="utf-8"?>
<sst xmlns="http://schemas.openxmlformats.org/spreadsheetml/2006/main" count="72" uniqueCount="58">
  <si>
    <t>Сведения об освоении рекомендованных объёмов (РО) добычи (вылова) тихоокеанских лососей (промышленное рыболовство)</t>
  </si>
  <si>
    <t>по группам рыбопромысловых участков  в промысловых районах Камчатского края</t>
  </si>
  <si>
    <t>по состоянию на 2018-07-15</t>
  </si>
  <si>
    <t>Водный объект</t>
  </si>
  <si>
    <t>Группа РПУ</t>
  </si>
  <si>
    <t>Виды тихоокеанских лососей</t>
  </si>
  <si>
    <t>горбуша</t>
  </si>
  <si>
    <t>Кета</t>
  </si>
  <si>
    <t>Нерка</t>
  </si>
  <si>
    <t>Кижуч</t>
  </si>
  <si>
    <t>Чавыча</t>
  </si>
  <si>
    <t>Итого</t>
  </si>
  <si>
    <t>РО</t>
  </si>
  <si>
    <t>вылов</t>
  </si>
  <si>
    <t>% от кв.</t>
  </si>
  <si>
    <t>Западно-Беринговоморская зона</t>
  </si>
  <si>
    <t>Водные объекты Западно-Беринговоморской зоны</t>
  </si>
  <si>
    <t>528,529,960-984</t>
  </si>
  <si>
    <t>Итого по подзоне:</t>
  </si>
  <si>
    <t>Карагинская подзона</t>
  </si>
  <si>
    <t>Залив Озерной, р. Озерная</t>
  </si>
  <si>
    <t>278,279,865</t>
  </si>
  <si>
    <t>Олюторский залив, залив Корфа, залив Анана, рр. Вывенка, Култушная, Балина, Импука Северная, Пахача, Апука, Ананапыльген, Навыринваям, лагуна Кавача</t>
  </si>
  <si>
    <t>467-478,483,487-527,936,939,943,944,948,949,954,955,958,959,995,1128,1139,1140</t>
  </si>
  <si>
    <t>Карагинский залив, лагуна Оссорская, рр. Оссора, Карага, Тымлат, Кичига, Белая, Анапка, Хай-Анапка</t>
  </si>
  <si>
    <t>288-300,302,303,363-375,377,380,382,384-387,390-396,398-422,426-449,451-455,457,458,460,461,463,464,466,921-925,928,929,933,934</t>
  </si>
  <si>
    <t>Карагинский залив, рр. Ука, Хайлюля, Русакова, Дранка</t>
  </si>
  <si>
    <t>304-346,350-362,906-908,910-912,914-916</t>
  </si>
  <si>
    <t>Петропавловско-Командорская подзона</t>
  </si>
  <si>
    <t>Авачинский залив, Авачинская губа, р. Островная</t>
  </si>
  <si>
    <t>228,776-778,994,1127</t>
  </si>
  <si>
    <t>р. Вилюча</t>
  </si>
  <si>
    <t>р. Большая Ходутка</t>
  </si>
  <si>
    <t>р. Вахиль</t>
  </si>
  <si>
    <t>бух. Жировая, Большая Саранная</t>
  </si>
  <si>
    <t>215,217</t>
  </si>
  <si>
    <t>Кроноцкий залив, бух. Б. Медвежка, рр. Березовая, Жупанова</t>
  </si>
  <si>
    <t>262,265-267,786,790,989</t>
  </si>
  <si>
    <t>р. Карымская</t>
  </si>
  <si>
    <t>бух. М. Медвежка, Б. Калыгирь</t>
  </si>
  <si>
    <t>263,264</t>
  </si>
  <si>
    <t>рр. Саранная, Подутесная (о. Беринга), Камчатский залив, рр. Камчатка, Андриановка, Сторож</t>
  </si>
  <si>
    <t>268-277,814,815,819,820,822,823,825-829,832-834,876,893,901,992,1085,1135,1136</t>
  </si>
  <si>
    <t>Западно-Камчатская подзона</t>
  </si>
  <si>
    <t>Пенжинская губа, рр. Пенжина, Парень, Рекиники</t>
  </si>
  <si>
    <t>4,5,9,10,13,14,530,534,538,542,547</t>
  </si>
  <si>
    <t>Охотское море, рр. Лесная, Палана, Кахтана, Воямполка (Матёрая), Тигиль, Сопочная, Ковран, Морошечная, Хайрюзова, Белоголовая, лиман рек Хайрюзова, Белоголовая</t>
  </si>
  <si>
    <t>24,25,29,30,549-551,556-559,561,575,581,594,599,605,606,632,635,638-643,646-650,652,653,655,657-659,660</t>
  </si>
  <si>
    <t>Охотское море, рр. Ича, Облуковина, Крутогорова, Колпакова, Брюмка, Воровская</t>
  </si>
  <si>
    <t>31,32,35-45,48-69,71,72,74-84,665,666,668-671,673-675,678-681,683,685,687,688,690-692,1087-1119</t>
  </si>
  <si>
    <t>Камчатско-Курильская подзона</t>
  </si>
  <si>
    <t>Охотское море, рр. Коль, Пымта</t>
  </si>
  <si>
    <t>85-94,96-101,1120-1124,697,699,700</t>
  </si>
  <si>
    <t>Охотское море, рр. Кихчик, Мухина, Хомутина, Утка, Митога, Большая</t>
  </si>
  <si>
    <t>102-118,150-152,154-157,159,160,162-164,702-704,706-713,716-720,723,724,727,732,734,1075,1080,1084</t>
  </si>
  <si>
    <t>Охотское море, рр. Опала, Голыгина, Кошегочек, Явинская, Озерная</t>
  </si>
  <si>
    <t>165-204,206-209,738-740,744-760,1081,1083</t>
  </si>
  <si>
    <t>ИТОГО: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</si>
</sst>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"/>
    <numFmt numFmtId="165" formatCode="#,##0.0"/>
  </numFmts>
  <fonts count="49">
    <font>
      <sz val="11"/>
      <color rgb="FF000000"/>
      <name val="Calibri"/>
      <family val="0"/>
    </font>
    <font>
      <sz val="11"/>
      <color indexed="8"/>
      <name val="Calibri"/>
      <family val="2"/>
    </font>
    <font>
      <sz val="14"/>
      <color indexed="8"/>
      <name val="Times New Roman"/>
      <family val="0"/>
    </font>
    <font>
      <b/>
      <sz val="12"/>
      <color indexed="8"/>
      <name val="Times New Roman"/>
      <family val="0"/>
    </font>
    <font>
      <b/>
      <sz val="14"/>
      <color indexed="8"/>
      <name val="Times New Roman"/>
      <family val="0"/>
    </font>
    <font>
      <sz val="12"/>
      <color indexed="8"/>
      <name val="Times New Roman"/>
      <family val="0"/>
    </font>
    <font>
      <b/>
      <sz val="10"/>
      <color indexed="8"/>
      <name val="Times New Roman"/>
      <family val="0"/>
    </font>
    <font>
      <sz val="11"/>
      <color indexed="8"/>
      <name val="Times New Roman"/>
      <family val="0"/>
    </font>
    <font>
      <b/>
      <sz val="11"/>
      <color indexed="8"/>
      <name val="Times New Roman"/>
      <family val="0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000000"/>
      <name val="Times New Roman"/>
      <family val="0"/>
    </font>
    <font>
      <b/>
      <sz val="12"/>
      <color rgb="FF000000"/>
      <name val="Times New Roman"/>
      <family val="0"/>
    </font>
    <font>
      <sz val="12"/>
      <color rgb="FF000000"/>
      <name val="Times New Roman"/>
      <family val="0"/>
    </font>
    <font>
      <b/>
      <sz val="10"/>
      <color rgb="FF000000"/>
      <name val="Times New Roman"/>
      <family val="0"/>
    </font>
    <font>
      <sz val="11"/>
      <color rgb="FF000000"/>
      <name val="Times New Roman"/>
      <family val="0"/>
    </font>
    <font>
      <b/>
      <sz val="14"/>
      <color rgb="FF000000"/>
      <name val="Times New Roman"/>
      <family val="0"/>
    </font>
    <font>
      <b/>
      <sz val="11"/>
      <color rgb="FF000000"/>
      <name val="Times New Roman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/>
      <right/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42" fillId="0" borderId="0" xfId="0" applyFont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164" fontId="44" fillId="0" borderId="11" xfId="0" applyNumberFormat="1" applyFont="1" applyBorder="1" applyAlignment="1">
      <alignment horizontal="right" vertical="center"/>
    </xf>
    <xf numFmtId="164" fontId="43" fillId="0" borderId="12" xfId="0" applyNumberFormat="1" applyFont="1" applyBorder="1" applyAlignment="1">
      <alignment horizontal="right" vertical="center"/>
    </xf>
    <xf numFmtId="164" fontId="44" fillId="0" borderId="13" xfId="0" applyNumberFormat="1" applyFont="1" applyBorder="1" applyAlignment="1">
      <alignment horizontal="right" vertical="center"/>
    </xf>
    <xf numFmtId="164" fontId="44" fillId="0" borderId="14" xfId="0" applyNumberFormat="1" applyFont="1" applyBorder="1" applyAlignment="1">
      <alignment horizontal="right" vertical="center"/>
    </xf>
    <xf numFmtId="164" fontId="43" fillId="0" borderId="15" xfId="0" applyNumberFormat="1" applyFont="1" applyBorder="1" applyAlignment="1">
      <alignment horizontal="right" vertical="center"/>
    </xf>
    <xf numFmtId="164" fontId="44" fillId="0" borderId="16" xfId="0" applyNumberFormat="1" applyFont="1" applyBorder="1" applyAlignment="1">
      <alignment horizontal="right" vertical="center"/>
    </xf>
    <xf numFmtId="0" fontId="43" fillId="0" borderId="17" xfId="0" applyFont="1" applyBorder="1" applyAlignment="1">
      <alignment horizontal="center" vertical="center"/>
    </xf>
    <xf numFmtId="0" fontId="45" fillId="0" borderId="18" xfId="0" applyFont="1" applyBorder="1" applyAlignment="1">
      <alignment horizontal="center" vertical="center" wrapText="1"/>
    </xf>
    <xf numFmtId="165" fontId="44" fillId="0" borderId="19" xfId="0" applyNumberFormat="1" applyFont="1" applyBorder="1" applyAlignment="1">
      <alignment horizontal="right" vertical="center"/>
    </xf>
    <xf numFmtId="165" fontId="43" fillId="0" borderId="20" xfId="0" applyNumberFormat="1" applyFont="1" applyBorder="1" applyAlignment="1">
      <alignment horizontal="right" vertical="center"/>
    </xf>
    <xf numFmtId="165" fontId="44" fillId="0" borderId="21" xfId="0" applyNumberFormat="1" applyFont="1" applyBorder="1" applyAlignment="1">
      <alignment horizontal="right" vertical="center"/>
    </xf>
    <xf numFmtId="0" fontId="46" fillId="0" borderId="11" xfId="0" applyFont="1" applyBorder="1" applyAlignment="1">
      <alignment horizontal="left" vertical="center" wrapText="1"/>
    </xf>
    <xf numFmtId="0" fontId="46" fillId="0" borderId="13" xfId="0" applyFont="1" applyBorder="1" applyAlignment="1">
      <alignment horizontal="left" vertical="center" wrapText="1"/>
    </xf>
    <xf numFmtId="0" fontId="46" fillId="0" borderId="19" xfId="0" applyFont="1" applyBorder="1" applyAlignment="1">
      <alignment horizontal="left" vertical="center" wrapText="1"/>
    </xf>
    <xf numFmtId="0" fontId="46" fillId="0" borderId="21" xfId="0" applyFont="1" applyBorder="1" applyAlignment="1">
      <alignment horizontal="left" vertical="center" wrapText="1"/>
    </xf>
    <xf numFmtId="0" fontId="42" fillId="0" borderId="0" xfId="0" applyFont="1" applyAlignment="1">
      <alignment horizontal="center" vertical="center"/>
    </xf>
    <xf numFmtId="0" fontId="43" fillId="0" borderId="11" xfId="0" applyFont="1" applyBorder="1" applyAlignment="1">
      <alignment horizontal="center" vertical="center" wrapText="1"/>
    </xf>
    <xf numFmtId="0" fontId="43" fillId="0" borderId="13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3" fillId="0" borderId="19" xfId="0" applyFont="1" applyBorder="1" applyAlignment="1">
      <alignment horizontal="center" vertical="center" wrapText="1"/>
    </xf>
    <xf numFmtId="0" fontId="43" fillId="0" borderId="21" xfId="0" applyFont="1" applyBorder="1" applyAlignment="1">
      <alignment horizontal="center" vertical="center" wrapText="1"/>
    </xf>
    <xf numFmtId="0" fontId="43" fillId="0" borderId="18" xfId="0" applyFont="1" applyBorder="1" applyAlignment="1">
      <alignment horizontal="center" vertical="center" wrapText="1"/>
    </xf>
    <xf numFmtId="0" fontId="43" fillId="0" borderId="22" xfId="0" applyFont="1" applyBorder="1" applyAlignment="1">
      <alignment horizontal="center" vertical="center"/>
    </xf>
    <xf numFmtId="0" fontId="43" fillId="0" borderId="23" xfId="0" applyFont="1" applyBorder="1" applyAlignment="1">
      <alignment horizontal="center" vertical="center"/>
    </xf>
    <xf numFmtId="0" fontId="43" fillId="0" borderId="24" xfId="0" applyFont="1" applyBorder="1" applyAlignment="1">
      <alignment horizontal="center" vertical="center"/>
    </xf>
    <xf numFmtId="0" fontId="43" fillId="0" borderId="11" xfId="0" applyFont="1" applyBorder="1" applyAlignment="1">
      <alignment horizontal="center" vertical="center"/>
    </xf>
    <xf numFmtId="0" fontId="43" fillId="0" borderId="14" xfId="0" applyFont="1" applyBorder="1" applyAlignment="1">
      <alignment horizontal="center" vertical="center"/>
    </xf>
    <xf numFmtId="0" fontId="43" fillId="0" borderId="19" xfId="0" applyFont="1" applyBorder="1" applyAlignment="1">
      <alignment horizontal="center" vertical="center"/>
    </xf>
    <xf numFmtId="0" fontId="47" fillId="33" borderId="25" xfId="0" applyFont="1" applyFill="1" applyBorder="1" applyAlignment="1">
      <alignment horizontal="center" wrapText="1"/>
    </xf>
    <xf numFmtId="0" fontId="47" fillId="0" borderId="25" xfId="0" applyFont="1" applyBorder="1" applyAlignment="1">
      <alignment wrapText="1"/>
    </xf>
    <xf numFmtId="0" fontId="47" fillId="0" borderId="25" xfId="0" applyFont="1" applyBorder="1" applyAlignment="1">
      <alignment/>
    </xf>
    <xf numFmtId="0" fontId="48" fillId="0" borderId="12" xfId="0" applyFont="1" applyBorder="1" applyAlignment="1">
      <alignment horizontal="center" vertical="center" wrapText="1"/>
    </xf>
    <xf numFmtId="0" fontId="48" fillId="0" borderId="20" xfId="0" applyFont="1" applyBorder="1" applyAlignment="1">
      <alignment horizontal="center" vertical="center" wrapText="1"/>
    </xf>
    <xf numFmtId="164" fontId="44" fillId="0" borderId="11" xfId="0" applyNumberFormat="1" applyFont="1" applyBorder="1" applyAlignment="1">
      <alignment horizontal="right" vertical="center"/>
    </xf>
    <xf numFmtId="164" fontId="44" fillId="0" borderId="13" xfId="0" applyNumberFormat="1" applyFont="1" applyBorder="1" applyAlignment="1">
      <alignment horizontal="right" vertical="center"/>
    </xf>
    <xf numFmtId="0" fontId="43" fillId="0" borderId="26" xfId="0" applyFont="1" applyBorder="1" applyAlignment="1">
      <alignment horizontal="center" vertical="center" wrapText="1"/>
    </xf>
    <xf numFmtId="0" fontId="43" fillId="0" borderId="27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8"/>
  <sheetViews>
    <sheetView tabSelected="1" zoomScale="80" zoomScaleNormal="80" zoomScalePageLayoutView="0" workbookViewId="0" topLeftCell="A27">
      <selection activeCell="P4" activeCellId="1" sqref="P4"/>
    </sheetView>
  </sheetViews>
  <sheetFormatPr defaultColWidth="9.140625" defaultRowHeight="15"/>
  <cols>
    <col min="1" max="1" width="22.00390625" style="0" customWidth="1"/>
    <col min="2" max="14" width="14.00390625" style="0" customWidth="1"/>
    <col min="15" max="15" width="6.421875" style="0" hidden="1" customWidth="1"/>
  </cols>
  <sheetData>
    <row r="1" spans="1:15" ht="18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</row>
    <row r="2" spans="1:15" ht="18">
      <c r="A2" s="18" t="s">
        <v>1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</row>
    <row r="3" spans="1:15" ht="18">
      <c r="A3" s="18" t="s">
        <v>2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</row>
    <row r="4" spans="1:15" ht="18" thickBo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 ht="15.75" thickBot="1">
      <c r="A5" s="19" t="s">
        <v>3</v>
      </c>
      <c r="B5" s="22" t="s">
        <v>4</v>
      </c>
      <c r="C5" s="25" t="s">
        <v>5</v>
      </c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7"/>
    </row>
    <row r="6" spans="1:15" ht="15">
      <c r="A6" s="20"/>
      <c r="B6" s="23"/>
      <c r="C6" s="28" t="s">
        <v>6</v>
      </c>
      <c r="D6" s="29"/>
      <c r="E6" s="28" t="s">
        <v>7</v>
      </c>
      <c r="F6" s="29"/>
      <c r="G6" s="28" t="s">
        <v>8</v>
      </c>
      <c r="H6" s="29"/>
      <c r="I6" s="28" t="s">
        <v>9</v>
      </c>
      <c r="J6" s="29"/>
      <c r="K6" s="28" t="s">
        <v>10</v>
      </c>
      <c r="L6" s="29"/>
      <c r="M6" s="28" t="s">
        <v>11</v>
      </c>
      <c r="N6" s="29"/>
      <c r="O6" s="30"/>
    </row>
    <row r="7" spans="1:15" ht="27" thickBot="1">
      <c r="A7" s="21"/>
      <c r="B7" s="24"/>
      <c r="C7" s="2" t="s">
        <v>12</v>
      </c>
      <c r="D7" s="9" t="s">
        <v>13</v>
      </c>
      <c r="E7" s="2" t="s">
        <v>12</v>
      </c>
      <c r="F7" s="9" t="s">
        <v>13</v>
      </c>
      <c r="G7" s="2" t="s">
        <v>12</v>
      </c>
      <c r="H7" s="9" t="s">
        <v>13</v>
      </c>
      <c r="I7" s="2" t="s">
        <v>12</v>
      </c>
      <c r="J7" s="9" t="s">
        <v>13</v>
      </c>
      <c r="K7" s="2" t="s">
        <v>12</v>
      </c>
      <c r="L7" s="9" t="s">
        <v>13</v>
      </c>
      <c r="M7" s="2" t="s">
        <v>12</v>
      </c>
      <c r="N7" s="9" t="s">
        <v>13</v>
      </c>
      <c r="O7" s="10" t="s">
        <v>14</v>
      </c>
    </row>
    <row r="8" spans="1:15" ht="18" thickBot="1">
      <c r="A8" s="31" t="s">
        <v>15</v>
      </c>
      <c r="B8" s="32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</row>
    <row r="9" spans="1:15" ht="55.5" thickBot="1">
      <c r="A9" s="14" t="s">
        <v>16</v>
      </c>
      <c r="B9" s="16" t="s">
        <v>17</v>
      </c>
      <c r="C9" s="3">
        <v>70</v>
      </c>
      <c r="D9" s="6">
        <v>1.994</v>
      </c>
      <c r="E9" s="3">
        <v>9</v>
      </c>
      <c r="F9" s="6">
        <v>3.497</v>
      </c>
      <c r="G9" s="3">
        <v>249</v>
      </c>
      <c r="H9" s="6">
        <v>223.267</v>
      </c>
      <c r="I9" s="3">
        <v>0</v>
      </c>
      <c r="J9" s="6">
        <v>0</v>
      </c>
      <c r="K9" s="3">
        <v>0</v>
      </c>
      <c r="L9" s="6">
        <v>0</v>
      </c>
      <c r="M9" s="3">
        <f>SUM(C9,E9,G9,I9,K9)</f>
        <v>328</v>
      </c>
      <c r="N9" s="6">
        <f>SUM(D9,F9,H9,J9,L9)</f>
        <v>228.75799999999998</v>
      </c>
      <c r="O9" s="11" t="e">
        <f>IF(#REF!=0,0,N9/#REF!*100)</f>
        <v>#REF!</v>
      </c>
    </row>
    <row r="10" spans="1:15" ht="15.75" thickBot="1">
      <c r="A10" s="34" t="s">
        <v>18</v>
      </c>
      <c r="B10" s="35"/>
      <c r="C10" s="4">
        <f aca="true" t="shared" si="0" ref="C10:N10">SUM(C9:C9)</f>
        <v>70</v>
      </c>
      <c r="D10" s="7">
        <f t="shared" si="0"/>
        <v>1.994</v>
      </c>
      <c r="E10" s="4">
        <f t="shared" si="0"/>
        <v>9</v>
      </c>
      <c r="F10" s="7">
        <f t="shared" si="0"/>
        <v>3.497</v>
      </c>
      <c r="G10" s="4">
        <f t="shared" si="0"/>
        <v>249</v>
      </c>
      <c r="H10" s="7">
        <f t="shared" si="0"/>
        <v>223.267</v>
      </c>
      <c r="I10" s="4">
        <f t="shared" si="0"/>
        <v>0</v>
      </c>
      <c r="J10" s="7">
        <f t="shared" si="0"/>
        <v>0</v>
      </c>
      <c r="K10" s="4">
        <f t="shared" si="0"/>
        <v>0</v>
      </c>
      <c r="L10" s="7">
        <f t="shared" si="0"/>
        <v>0</v>
      </c>
      <c r="M10" s="4">
        <f t="shared" si="0"/>
        <v>328</v>
      </c>
      <c r="N10" s="7">
        <f t="shared" si="0"/>
        <v>228.75799999999998</v>
      </c>
      <c r="O10" s="12" t="e">
        <f>IF(#REF!=0,0,N10/#REF!*100)</f>
        <v>#REF!</v>
      </c>
    </row>
    <row r="11" spans="1:15" ht="18" thickBot="1">
      <c r="A11" s="31" t="s">
        <v>19</v>
      </c>
      <c r="B11" s="32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</row>
    <row r="12" spans="1:15" ht="27">
      <c r="A12" s="14" t="s">
        <v>20</v>
      </c>
      <c r="B12" s="16" t="s">
        <v>21</v>
      </c>
      <c r="C12" s="3">
        <v>213</v>
      </c>
      <c r="D12" s="6">
        <v>18.723</v>
      </c>
      <c r="E12" s="3">
        <v>278</v>
      </c>
      <c r="F12" s="6">
        <v>100.11</v>
      </c>
      <c r="G12" s="36">
        <v>2089.604</v>
      </c>
      <c r="H12" s="6">
        <v>9.41</v>
      </c>
      <c r="I12" s="3">
        <v>10</v>
      </c>
      <c r="J12" s="6">
        <v>0</v>
      </c>
      <c r="K12" s="36">
        <v>97.505</v>
      </c>
      <c r="L12" s="6">
        <v>1.789</v>
      </c>
      <c r="M12" s="3">
        <f aca="true" t="shared" si="1" ref="M12:N15">SUM(C12,E12,G12,I12,K12)</f>
        <v>2688.109</v>
      </c>
      <c r="N12" s="6">
        <f t="shared" si="1"/>
        <v>130.03199999999998</v>
      </c>
      <c r="O12" s="11" t="e">
        <f>IF(#REF!=0,0,N12/#REF!*100)</f>
        <v>#REF!</v>
      </c>
    </row>
    <row r="13" spans="1:15" ht="123.75">
      <c r="A13" s="15" t="s">
        <v>22</v>
      </c>
      <c r="B13" s="17" t="s">
        <v>23</v>
      </c>
      <c r="C13" s="5">
        <v>10032</v>
      </c>
      <c r="D13" s="8">
        <v>4199.809</v>
      </c>
      <c r="E13" s="5">
        <v>2371</v>
      </c>
      <c r="F13" s="8">
        <v>682.111</v>
      </c>
      <c r="G13" s="37">
        <v>0</v>
      </c>
      <c r="H13" s="8">
        <v>1378.402</v>
      </c>
      <c r="I13" s="5">
        <v>70</v>
      </c>
      <c r="J13" s="8">
        <v>0</v>
      </c>
      <c r="K13" s="37">
        <v>0</v>
      </c>
      <c r="L13" s="8">
        <v>58.48</v>
      </c>
      <c r="M13" s="5">
        <f t="shared" si="1"/>
        <v>12473</v>
      </c>
      <c r="N13" s="8">
        <f t="shared" si="1"/>
        <v>6318.802</v>
      </c>
      <c r="O13" s="13" t="e">
        <f>IF(#REF!=0,0,N13/#REF!*100)</f>
        <v>#REF!</v>
      </c>
    </row>
    <row r="14" spans="1:15" ht="179.25">
      <c r="A14" s="15" t="s">
        <v>24</v>
      </c>
      <c r="B14" s="17" t="s">
        <v>25</v>
      </c>
      <c r="C14" s="5">
        <v>31735</v>
      </c>
      <c r="D14" s="8">
        <v>16041.591</v>
      </c>
      <c r="E14" s="5">
        <v>2354</v>
      </c>
      <c r="F14" s="8">
        <v>284.172</v>
      </c>
      <c r="G14" s="37">
        <v>0</v>
      </c>
      <c r="H14" s="8">
        <v>47.262</v>
      </c>
      <c r="I14" s="5">
        <v>10</v>
      </c>
      <c r="J14" s="8">
        <v>0</v>
      </c>
      <c r="K14" s="37">
        <v>0</v>
      </c>
      <c r="L14" s="8">
        <v>0</v>
      </c>
      <c r="M14" s="5">
        <f t="shared" si="1"/>
        <v>34099</v>
      </c>
      <c r="N14" s="8">
        <f t="shared" si="1"/>
        <v>16373.025000000001</v>
      </c>
      <c r="O14" s="13" t="e">
        <f>IF(#REF!=0,0,N14/#REF!*100)</f>
        <v>#REF!</v>
      </c>
    </row>
    <row r="15" spans="1:15" ht="55.5" thickBot="1">
      <c r="A15" s="15" t="s">
        <v>26</v>
      </c>
      <c r="B15" s="17" t="s">
        <v>27</v>
      </c>
      <c r="C15" s="5">
        <v>8421</v>
      </c>
      <c r="D15" s="8">
        <v>7124.161</v>
      </c>
      <c r="E15" s="5">
        <v>3433</v>
      </c>
      <c r="F15" s="8">
        <v>1665.02</v>
      </c>
      <c r="G15" s="37">
        <v>0</v>
      </c>
      <c r="H15" s="8">
        <v>165.699</v>
      </c>
      <c r="I15" s="5">
        <v>34</v>
      </c>
      <c r="J15" s="8">
        <v>0</v>
      </c>
      <c r="K15" s="37">
        <v>0</v>
      </c>
      <c r="L15" s="8">
        <v>1.139</v>
      </c>
      <c r="M15" s="5">
        <f t="shared" si="1"/>
        <v>11888</v>
      </c>
      <c r="N15" s="8">
        <f t="shared" si="1"/>
        <v>8956.019</v>
      </c>
      <c r="O15" s="13" t="e">
        <f>IF(#REF!=0,0,N15/#REF!*100)</f>
        <v>#REF!</v>
      </c>
    </row>
    <row r="16" spans="1:15" ht="15.75" thickBot="1">
      <c r="A16" s="34" t="s">
        <v>18</v>
      </c>
      <c r="B16" s="35"/>
      <c r="C16" s="4">
        <f aca="true" t="shared" si="2" ref="C16:N16">SUM(C12:C15)</f>
        <v>50401</v>
      </c>
      <c r="D16" s="7">
        <f t="shared" si="2"/>
        <v>27384.284</v>
      </c>
      <c r="E16" s="4">
        <f t="shared" si="2"/>
        <v>8436</v>
      </c>
      <c r="F16" s="7">
        <f t="shared" si="2"/>
        <v>2731.413</v>
      </c>
      <c r="G16" s="4">
        <f t="shared" si="2"/>
        <v>2089.604</v>
      </c>
      <c r="H16" s="7">
        <f t="shared" si="2"/>
        <v>1600.7730000000001</v>
      </c>
      <c r="I16" s="4">
        <f t="shared" si="2"/>
        <v>124</v>
      </c>
      <c r="J16" s="7">
        <f t="shared" si="2"/>
        <v>0</v>
      </c>
      <c r="K16" s="4">
        <f t="shared" si="2"/>
        <v>97.505</v>
      </c>
      <c r="L16" s="7">
        <f t="shared" si="2"/>
        <v>61.408</v>
      </c>
      <c r="M16" s="4">
        <f t="shared" si="2"/>
        <v>61148.109</v>
      </c>
      <c r="N16" s="7">
        <f t="shared" si="2"/>
        <v>31777.878</v>
      </c>
      <c r="O16" s="12" t="e">
        <f>IF(#REF!=0,0,N16/#REF!*100)</f>
        <v>#REF!</v>
      </c>
    </row>
    <row r="17" spans="1:15" ht="18" thickBot="1">
      <c r="A17" s="31" t="s">
        <v>28</v>
      </c>
      <c r="B17" s="32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</row>
    <row r="18" spans="1:15" ht="41.25">
      <c r="A18" s="14" t="s">
        <v>29</v>
      </c>
      <c r="B18" s="16" t="s">
        <v>30</v>
      </c>
      <c r="C18" s="3">
        <v>73</v>
      </c>
      <c r="D18" s="6">
        <v>0</v>
      </c>
      <c r="E18" s="3">
        <v>70</v>
      </c>
      <c r="F18" s="6">
        <v>5.531</v>
      </c>
      <c r="G18" s="3">
        <v>1</v>
      </c>
      <c r="H18" s="6">
        <v>0.25</v>
      </c>
      <c r="I18" s="3">
        <v>7</v>
      </c>
      <c r="J18" s="6">
        <v>0</v>
      </c>
      <c r="K18" s="3">
        <v>0</v>
      </c>
      <c r="L18" s="6">
        <v>0</v>
      </c>
      <c r="M18" s="3">
        <f aca="true" t="shared" si="3" ref="M18:M26">SUM(C18,E18,G18,I18,K18)</f>
        <v>151</v>
      </c>
      <c r="N18" s="6">
        <f aca="true" t="shared" si="4" ref="N18:N26">SUM(D18,F18,H18,J18,L18)</f>
        <v>5.781</v>
      </c>
      <c r="O18" s="11" t="e">
        <f>IF(#REF!=0,0,N18/#REF!*100)</f>
        <v>#REF!</v>
      </c>
    </row>
    <row r="19" spans="1:15" ht="15">
      <c r="A19" s="15" t="s">
        <v>31</v>
      </c>
      <c r="B19" s="17">
        <v>767</v>
      </c>
      <c r="C19" s="5">
        <v>30</v>
      </c>
      <c r="D19" s="8">
        <v>0.1</v>
      </c>
      <c r="E19" s="5">
        <v>10</v>
      </c>
      <c r="F19" s="8">
        <v>0</v>
      </c>
      <c r="G19" s="5">
        <v>0.8</v>
      </c>
      <c r="H19" s="8">
        <v>0</v>
      </c>
      <c r="I19" s="5">
        <v>3</v>
      </c>
      <c r="J19" s="8">
        <v>0</v>
      </c>
      <c r="K19" s="5">
        <v>0.1</v>
      </c>
      <c r="L19" s="8">
        <v>0</v>
      </c>
      <c r="M19" s="5">
        <f t="shared" si="3"/>
        <v>43.9</v>
      </c>
      <c r="N19" s="8">
        <f t="shared" si="4"/>
        <v>0.1</v>
      </c>
      <c r="O19" s="13" t="e">
        <f>IF(#REF!=0,0,N19/#REF!*100)</f>
        <v>#REF!</v>
      </c>
    </row>
    <row r="20" spans="1:15" ht="15">
      <c r="A20" s="15" t="s">
        <v>32</v>
      </c>
      <c r="B20" s="17">
        <v>985</v>
      </c>
      <c r="C20" s="5">
        <v>31</v>
      </c>
      <c r="D20" s="8">
        <v>2.176</v>
      </c>
      <c r="E20" s="5">
        <v>44</v>
      </c>
      <c r="F20" s="8">
        <v>4.131</v>
      </c>
      <c r="G20" s="5">
        <v>8</v>
      </c>
      <c r="H20" s="8">
        <v>0.21</v>
      </c>
      <c r="I20" s="5">
        <v>8</v>
      </c>
      <c r="J20" s="8">
        <v>0</v>
      </c>
      <c r="K20" s="5">
        <v>0.4</v>
      </c>
      <c r="L20" s="8">
        <v>0.102</v>
      </c>
      <c r="M20" s="5">
        <f t="shared" si="3"/>
        <v>91.4</v>
      </c>
      <c r="N20" s="8">
        <f t="shared" si="4"/>
        <v>6.619000000000001</v>
      </c>
      <c r="O20" s="13" t="e">
        <f>IF(#REF!=0,0,N20/#REF!*100)</f>
        <v>#REF!</v>
      </c>
    </row>
    <row r="21" spans="1:15" ht="15">
      <c r="A21" s="15" t="s">
        <v>33</v>
      </c>
      <c r="B21" s="17">
        <v>781</v>
      </c>
      <c r="C21" s="5">
        <v>76</v>
      </c>
      <c r="D21" s="8">
        <v>0.28</v>
      </c>
      <c r="E21" s="5">
        <v>9</v>
      </c>
      <c r="F21" s="8">
        <v>1.794</v>
      </c>
      <c r="G21" s="5">
        <v>4</v>
      </c>
      <c r="H21" s="8">
        <v>0.475</v>
      </c>
      <c r="I21" s="5">
        <v>10</v>
      </c>
      <c r="J21" s="8">
        <v>0</v>
      </c>
      <c r="K21" s="5">
        <v>0</v>
      </c>
      <c r="L21" s="8">
        <v>0</v>
      </c>
      <c r="M21" s="5">
        <f t="shared" si="3"/>
        <v>99</v>
      </c>
      <c r="N21" s="8">
        <f t="shared" si="4"/>
        <v>2.549</v>
      </c>
      <c r="O21" s="13" t="e">
        <f>IF(#REF!=0,0,N21/#REF!*100)</f>
        <v>#REF!</v>
      </c>
    </row>
    <row r="22" spans="1:15" ht="27">
      <c r="A22" s="15" t="s">
        <v>34</v>
      </c>
      <c r="B22" s="17" t="s">
        <v>35</v>
      </c>
      <c r="C22" s="5">
        <v>56</v>
      </c>
      <c r="D22" s="8">
        <v>0.697</v>
      </c>
      <c r="E22" s="5">
        <v>15</v>
      </c>
      <c r="F22" s="8">
        <v>2.365</v>
      </c>
      <c r="G22" s="5">
        <v>7</v>
      </c>
      <c r="H22" s="8">
        <v>0.142</v>
      </c>
      <c r="I22" s="5">
        <v>3</v>
      </c>
      <c r="J22" s="8">
        <v>0</v>
      </c>
      <c r="K22" s="5">
        <v>2</v>
      </c>
      <c r="L22" s="8">
        <v>0.104</v>
      </c>
      <c r="M22" s="5">
        <f t="shared" si="3"/>
        <v>83</v>
      </c>
      <c r="N22" s="8">
        <f t="shared" si="4"/>
        <v>3.3080000000000003</v>
      </c>
      <c r="O22" s="13" t="e">
        <f>IF(#REF!=0,0,N22/#REF!*100)</f>
        <v>#REF!</v>
      </c>
    </row>
    <row r="23" spans="1:15" ht="41.25">
      <c r="A23" s="15" t="s">
        <v>36</v>
      </c>
      <c r="B23" s="17" t="s">
        <v>37</v>
      </c>
      <c r="C23" s="5">
        <v>970</v>
      </c>
      <c r="D23" s="8">
        <v>1.712</v>
      </c>
      <c r="E23" s="5">
        <v>143</v>
      </c>
      <c r="F23" s="8">
        <v>11.389</v>
      </c>
      <c r="G23" s="5">
        <v>110</v>
      </c>
      <c r="H23" s="8">
        <v>58.197</v>
      </c>
      <c r="I23" s="5">
        <v>30</v>
      </c>
      <c r="J23" s="8">
        <v>0</v>
      </c>
      <c r="K23" s="5">
        <v>7</v>
      </c>
      <c r="L23" s="8">
        <v>1.634</v>
      </c>
      <c r="M23" s="5">
        <f t="shared" si="3"/>
        <v>1260</v>
      </c>
      <c r="N23" s="8">
        <f t="shared" si="4"/>
        <v>72.932</v>
      </c>
      <c r="O23" s="13" t="e">
        <f>IF(#REF!=0,0,N23/#REF!*100)</f>
        <v>#REF!</v>
      </c>
    </row>
    <row r="24" spans="1:15" ht="15">
      <c r="A24" s="15" t="s">
        <v>38</v>
      </c>
      <c r="B24" s="17">
        <v>988</v>
      </c>
      <c r="C24" s="5">
        <v>30</v>
      </c>
      <c r="D24" s="8">
        <v>1.149</v>
      </c>
      <c r="E24" s="5">
        <v>30</v>
      </c>
      <c r="F24" s="8">
        <v>4.153</v>
      </c>
      <c r="G24" s="5">
        <v>20</v>
      </c>
      <c r="H24" s="8">
        <v>2.867</v>
      </c>
      <c r="I24" s="5">
        <v>10</v>
      </c>
      <c r="J24" s="8">
        <v>0</v>
      </c>
      <c r="K24" s="5">
        <v>1</v>
      </c>
      <c r="L24" s="8">
        <v>0.585</v>
      </c>
      <c r="M24" s="5">
        <f t="shared" si="3"/>
        <v>91</v>
      </c>
      <c r="N24" s="8">
        <f t="shared" si="4"/>
        <v>8.754000000000001</v>
      </c>
      <c r="O24" s="13" t="e">
        <f>IF(#REF!=0,0,N24/#REF!*100)</f>
        <v>#REF!</v>
      </c>
    </row>
    <row r="25" spans="1:15" ht="27">
      <c r="A25" s="15" t="s">
        <v>39</v>
      </c>
      <c r="B25" s="17" t="s">
        <v>40</v>
      </c>
      <c r="C25" s="5">
        <v>50</v>
      </c>
      <c r="D25" s="8">
        <v>0</v>
      </c>
      <c r="E25" s="5">
        <v>35</v>
      </c>
      <c r="F25" s="8">
        <v>10.772</v>
      </c>
      <c r="G25" s="5">
        <v>37</v>
      </c>
      <c r="H25" s="8">
        <v>15.458</v>
      </c>
      <c r="I25" s="5">
        <v>7</v>
      </c>
      <c r="J25" s="8">
        <v>0</v>
      </c>
      <c r="K25" s="5">
        <v>1.5</v>
      </c>
      <c r="L25" s="8">
        <v>0.45</v>
      </c>
      <c r="M25" s="5">
        <f t="shared" si="3"/>
        <v>130.5</v>
      </c>
      <c r="N25" s="8">
        <f t="shared" si="4"/>
        <v>26.68</v>
      </c>
      <c r="O25" s="13" t="e">
        <f>IF(#REF!=0,0,N25/#REF!*100)</f>
        <v>#REF!</v>
      </c>
    </row>
    <row r="26" spans="1:15" ht="96.75" thickBot="1">
      <c r="A26" s="15" t="s">
        <v>41</v>
      </c>
      <c r="B26" s="17" t="s">
        <v>42</v>
      </c>
      <c r="C26" s="5">
        <v>100</v>
      </c>
      <c r="D26" s="8">
        <v>27.919</v>
      </c>
      <c r="E26" s="5">
        <v>2568</v>
      </c>
      <c r="F26" s="8">
        <v>368.697</v>
      </c>
      <c r="G26" s="5">
        <v>10797</v>
      </c>
      <c r="H26" s="8">
        <v>8017.494</v>
      </c>
      <c r="I26" s="5">
        <v>1343</v>
      </c>
      <c r="J26" s="8">
        <v>0</v>
      </c>
      <c r="K26" s="5">
        <v>362</v>
      </c>
      <c r="L26" s="8">
        <v>217.932</v>
      </c>
      <c r="M26" s="5">
        <f t="shared" si="3"/>
        <v>15170</v>
      </c>
      <c r="N26" s="8">
        <f t="shared" si="4"/>
        <v>8632.042000000001</v>
      </c>
      <c r="O26" s="13" t="e">
        <f>IF(#REF!=0,0,N26/#REF!*100)</f>
        <v>#REF!</v>
      </c>
    </row>
    <row r="27" spans="1:15" ht="15.75" thickBot="1">
      <c r="A27" s="34" t="s">
        <v>18</v>
      </c>
      <c r="B27" s="35"/>
      <c r="C27" s="4">
        <f aca="true" t="shared" si="5" ref="C27:N27">SUM(C18:C26)</f>
        <v>1416</v>
      </c>
      <c r="D27" s="7">
        <f t="shared" si="5"/>
        <v>34.033</v>
      </c>
      <c r="E27" s="4">
        <f t="shared" si="5"/>
        <v>2924</v>
      </c>
      <c r="F27" s="7">
        <f t="shared" si="5"/>
        <v>408.832</v>
      </c>
      <c r="G27" s="4">
        <f t="shared" si="5"/>
        <v>10984.8</v>
      </c>
      <c r="H27" s="7">
        <f t="shared" si="5"/>
        <v>8095.093</v>
      </c>
      <c r="I27" s="4">
        <f t="shared" si="5"/>
        <v>1421</v>
      </c>
      <c r="J27" s="7">
        <f t="shared" si="5"/>
        <v>0</v>
      </c>
      <c r="K27" s="4">
        <f t="shared" si="5"/>
        <v>374</v>
      </c>
      <c r="L27" s="7">
        <f t="shared" si="5"/>
        <v>220.807</v>
      </c>
      <c r="M27" s="4">
        <f t="shared" si="5"/>
        <v>17119.8</v>
      </c>
      <c r="N27" s="7">
        <f t="shared" si="5"/>
        <v>8758.765000000001</v>
      </c>
      <c r="O27" s="12" t="e">
        <f>IF(#REF!=0,0,N27/#REF!*100)</f>
        <v>#REF!</v>
      </c>
    </row>
    <row r="28" spans="1:15" ht="18" thickBot="1">
      <c r="A28" s="31" t="s">
        <v>43</v>
      </c>
      <c r="B28" s="32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</row>
    <row r="29" spans="1:15" ht="41.25">
      <c r="A29" s="14" t="s">
        <v>44</v>
      </c>
      <c r="B29" s="16" t="s">
        <v>45</v>
      </c>
      <c r="C29" s="3">
        <v>20</v>
      </c>
      <c r="D29" s="6">
        <v>0</v>
      </c>
      <c r="E29" s="3">
        <v>30</v>
      </c>
      <c r="F29" s="6">
        <v>0</v>
      </c>
      <c r="G29" s="3">
        <v>2</v>
      </c>
      <c r="H29" s="6">
        <v>0</v>
      </c>
      <c r="I29" s="3">
        <v>5</v>
      </c>
      <c r="J29" s="6">
        <v>0</v>
      </c>
      <c r="K29" s="3">
        <v>0</v>
      </c>
      <c r="L29" s="6">
        <v>0</v>
      </c>
      <c r="M29" s="3">
        <f aca="true" t="shared" si="6" ref="M29:N31">SUM(C29,E29,G29,I29,K29)</f>
        <v>57</v>
      </c>
      <c r="N29" s="6">
        <f t="shared" si="6"/>
        <v>0</v>
      </c>
      <c r="O29" s="11" t="e">
        <f>IF(#REF!=0,0,N29/#REF!*100)</f>
        <v>#REF!</v>
      </c>
    </row>
    <row r="30" spans="1:15" ht="138">
      <c r="A30" s="15" t="s">
        <v>46</v>
      </c>
      <c r="B30" s="17" t="s">
        <v>47</v>
      </c>
      <c r="C30" s="5">
        <v>5690</v>
      </c>
      <c r="D30" s="8">
        <v>3.949</v>
      </c>
      <c r="E30" s="5">
        <v>983</v>
      </c>
      <c r="F30" s="8">
        <v>507.714</v>
      </c>
      <c r="G30" s="5">
        <v>436</v>
      </c>
      <c r="H30" s="8">
        <v>132.471</v>
      </c>
      <c r="I30" s="5">
        <v>495</v>
      </c>
      <c r="J30" s="8">
        <v>0</v>
      </c>
      <c r="K30" s="5">
        <v>0</v>
      </c>
      <c r="L30" s="8">
        <v>0</v>
      </c>
      <c r="M30" s="5">
        <f t="shared" si="6"/>
        <v>7604</v>
      </c>
      <c r="N30" s="8">
        <f t="shared" si="6"/>
        <v>644.134</v>
      </c>
      <c r="O30" s="13" t="e">
        <f>IF(#REF!=0,0,N30/#REF!*100)</f>
        <v>#REF!</v>
      </c>
    </row>
    <row r="31" spans="1:15" ht="111" thickBot="1">
      <c r="A31" s="15" t="s">
        <v>48</v>
      </c>
      <c r="B31" s="17" t="s">
        <v>49</v>
      </c>
      <c r="C31" s="5">
        <v>32255</v>
      </c>
      <c r="D31" s="8">
        <v>1.533</v>
      </c>
      <c r="E31" s="5">
        <v>1689</v>
      </c>
      <c r="F31" s="8">
        <v>2.881</v>
      </c>
      <c r="G31" s="5">
        <v>571</v>
      </c>
      <c r="H31" s="8">
        <v>1.853</v>
      </c>
      <c r="I31" s="5">
        <v>805</v>
      </c>
      <c r="J31" s="8">
        <v>0</v>
      </c>
      <c r="K31" s="5">
        <v>0</v>
      </c>
      <c r="L31" s="8">
        <v>0</v>
      </c>
      <c r="M31" s="5">
        <f t="shared" si="6"/>
        <v>35320</v>
      </c>
      <c r="N31" s="8">
        <f t="shared" si="6"/>
        <v>6.2669999999999995</v>
      </c>
      <c r="O31" s="13" t="e">
        <f>IF(#REF!=0,0,N31/#REF!*100)</f>
        <v>#REF!</v>
      </c>
    </row>
    <row r="32" spans="1:15" ht="15.75" thickBot="1">
      <c r="A32" s="34" t="s">
        <v>18</v>
      </c>
      <c r="B32" s="35"/>
      <c r="C32" s="4">
        <f aca="true" t="shared" si="7" ref="C32:N32">SUM(C29:C31)</f>
        <v>37965</v>
      </c>
      <c r="D32" s="7">
        <f t="shared" si="7"/>
        <v>5.481999999999999</v>
      </c>
      <c r="E32" s="4">
        <f t="shared" si="7"/>
        <v>2702</v>
      </c>
      <c r="F32" s="7">
        <f t="shared" si="7"/>
        <v>510.59499999999997</v>
      </c>
      <c r="G32" s="4">
        <f t="shared" si="7"/>
        <v>1009</v>
      </c>
      <c r="H32" s="7">
        <f t="shared" si="7"/>
        <v>134.324</v>
      </c>
      <c r="I32" s="4">
        <f t="shared" si="7"/>
        <v>1305</v>
      </c>
      <c r="J32" s="7">
        <f t="shared" si="7"/>
        <v>0</v>
      </c>
      <c r="K32" s="4">
        <f t="shared" si="7"/>
        <v>0</v>
      </c>
      <c r="L32" s="7">
        <f t="shared" si="7"/>
        <v>0</v>
      </c>
      <c r="M32" s="4">
        <f t="shared" si="7"/>
        <v>42981</v>
      </c>
      <c r="N32" s="7">
        <f t="shared" si="7"/>
        <v>650.4010000000001</v>
      </c>
      <c r="O32" s="12" t="e">
        <f>IF(#REF!=0,0,N32/#REF!*100)</f>
        <v>#REF!</v>
      </c>
    </row>
    <row r="33" spans="1:15" ht="18" thickBot="1">
      <c r="A33" s="31" t="s">
        <v>50</v>
      </c>
      <c r="B33" s="32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</row>
    <row r="34" spans="1:15" ht="54.75">
      <c r="A34" s="14" t="s">
        <v>51</v>
      </c>
      <c r="B34" s="16" t="s">
        <v>52</v>
      </c>
      <c r="C34" s="3">
        <v>10903</v>
      </c>
      <c r="D34" s="6">
        <v>3.524</v>
      </c>
      <c r="E34" s="3">
        <v>506</v>
      </c>
      <c r="F34" s="6">
        <v>3.047</v>
      </c>
      <c r="G34" s="3">
        <v>70</v>
      </c>
      <c r="H34" s="6">
        <v>0</v>
      </c>
      <c r="I34" s="3">
        <v>166</v>
      </c>
      <c r="J34" s="6">
        <v>0</v>
      </c>
      <c r="K34" s="3">
        <v>0</v>
      </c>
      <c r="L34" s="6">
        <v>0</v>
      </c>
      <c r="M34" s="3">
        <f aca="true" t="shared" si="8" ref="M34:N36">SUM(C34,E34,G34,I34,K34)</f>
        <v>11645</v>
      </c>
      <c r="N34" s="6">
        <f t="shared" si="8"/>
        <v>6.571</v>
      </c>
      <c r="O34" s="11" t="e">
        <f>IF(#REF!=0,0,N34/#REF!*100)</f>
        <v>#REF!</v>
      </c>
    </row>
    <row r="35" spans="1:15" ht="123.75">
      <c r="A35" s="15" t="s">
        <v>53</v>
      </c>
      <c r="B35" s="17" t="s">
        <v>54</v>
      </c>
      <c r="C35" s="5">
        <v>17400</v>
      </c>
      <c r="D35" s="8">
        <v>4.586</v>
      </c>
      <c r="E35" s="5">
        <v>1667</v>
      </c>
      <c r="F35" s="8">
        <v>37.426</v>
      </c>
      <c r="G35" s="5">
        <v>1500</v>
      </c>
      <c r="H35" s="8">
        <v>23.88</v>
      </c>
      <c r="I35" s="5">
        <v>474</v>
      </c>
      <c r="J35" s="8">
        <v>0</v>
      </c>
      <c r="K35" s="5">
        <v>0</v>
      </c>
      <c r="L35" s="8">
        <v>0</v>
      </c>
      <c r="M35" s="5">
        <f t="shared" si="8"/>
        <v>21041</v>
      </c>
      <c r="N35" s="8">
        <f t="shared" si="8"/>
        <v>65.892</v>
      </c>
      <c r="O35" s="13" t="e">
        <f>IF(#REF!=0,0,N35/#REF!*100)</f>
        <v>#REF!</v>
      </c>
    </row>
    <row r="36" spans="1:15" ht="55.5" thickBot="1">
      <c r="A36" s="15" t="s">
        <v>55</v>
      </c>
      <c r="B36" s="17" t="s">
        <v>56</v>
      </c>
      <c r="C36" s="5">
        <v>9036</v>
      </c>
      <c r="D36" s="8">
        <v>14.195</v>
      </c>
      <c r="E36" s="5">
        <v>1155</v>
      </c>
      <c r="F36" s="8">
        <v>137.616</v>
      </c>
      <c r="G36" s="5">
        <v>12000</v>
      </c>
      <c r="H36" s="8">
        <v>822.094</v>
      </c>
      <c r="I36" s="5">
        <v>138</v>
      </c>
      <c r="J36" s="8">
        <v>0</v>
      </c>
      <c r="K36" s="5">
        <v>0</v>
      </c>
      <c r="L36" s="8">
        <v>0</v>
      </c>
      <c r="M36" s="5">
        <f t="shared" si="8"/>
        <v>22329</v>
      </c>
      <c r="N36" s="8">
        <f t="shared" si="8"/>
        <v>973.9050000000001</v>
      </c>
      <c r="O36" s="13" t="e">
        <f>IF(#REF!=0,0,N36/#REF!*100)</f>
        <v>#REF!</v>
      </c>
    </row>
    <row r="37" spans="1:15" ht="15.75" thickBot="1">
      <c r="A37" s="34" t="s">
        <v>18</v>
      </c>
      <c r="B37" s="35"/>
      <c r="C37" s="4">
        <f aca="true" t="shared" si="9" ref="C37:N37">SUM(C34:C36)</f>
        <v>37339</v>
      </c>
      <c r="D37" s="7">
        <f t="shared" si="9"/>
        <v>22.305</v>
      </c>
      <c r="E37" s="4">
        <f t="shared" si="9"/>
        <v>3328</v>
      </c>
      <c r="F37" s="7">
        <f t="shared" si="9"/>
        <v>178.089</v>
      </c>
      <c r="G37" s="4">
        <f t="shared" si="9"/>
        <v>13570</v>
      </c>
      <c r="H37" s="7">
        <f t="shared" si="9"/>
        <v>845.974</v>
      </c>
      <c r="I37" s="4">
        <f t="shared" si="9"/>
        <v>778</v>
      </c>
      <c r="J37" s="7">
        <f t="shared" si="9"/>
        <v>0</v>
      </c>
      <c r="K37" s="4">
        <f t="shared" si="9"/>
        <v>0</v>
      </c>
      <c r="L37" s="7">
        <f t="shared" si="9"/>
        <v>0</v>
      </c>
      <c r="M37" s="4">
        <f t="shared" si="9"/>
        <v>55015</v>
      </c>
      <c r="N37" s="7">
        <f t="shared" si="9"/>
        <v>1046.3680000000002</v>
      </c>
      <c r="O37" s="12" t="e">
        <f>IF(#REF!=0,0,N37/#REF!*100)</f>
        <v>#REF!</v>
      </c>
    </row>
    <row r="38" spans="1:15" ht="15.75" thickBot="1">
      <c r="A38" s="38" t="s">
        <v>57</v>
      </c>
      <c r="B38" s="39"/>
      <c r="C38" s="4">
        <f aca="true" t="shared" si="10" ref="C38:N38">SUM(C10,C16,C27,C32,C37)</f>
        <v>127191</v>
      </c>
      <c r="D38" s="7">
        <f t="shared" si="10"/>
        <v>27448.097999999998</v>
      </c>
      <c r="E38" s="4">
        <f t="shared" si="10"/>
        <v>17399</v>
      </c>
      <c r="F38" s="7">
        <f t="shared" si="10"/>
        <v>3832.4259999999995</v>
      </c>
      <c r="G38" s="4">
        <f t="shared" si="10"/>
        <v>27902.404</v>
      </c>
      <c r="H38" s="7">
        <f t="shared" si="10"/>
        <v>10899.431</v>
      </c>
      <c r="I38" s="4">
        <f t="shared" si="10"/>
        <v>3628</v>
      </c>
      <c r="J38" s="7">
        <f t="shared" si="10"/>
        <v>0</v>
      </c>
      <c r="K38" s="4">
        <f t="shared" si="10"/>
        <v>471.505</v>
      </c>
      <c r="L38" s="7">
        <f t="shared" si="10"/>
        <v>282.215</v>
      </c>
      <c r="M38" s="4">
        <f t="shared" si="10"/>
        <v>176591.90899999999</v>
      </c>
      <c r="N38" s="7">
        <f t="shared" si="10"/>
        <v>42462.170000000006</v>
      </c>
      <c r="O38" s="12" t="e">
        <f>IF(#REF!=0,0,N38/#REF!*100)</f>
        <v>#REF!</v>
      </c>
    </row>
  </sheetData>
  <sheetProtection formatCells="0" formatColumns="0" formatRows="0" insertColumns="0" insertRows="0" insertHyperlinks="0" deleteColumns="0" deleteRows="0" sort="0" autoFilter="0" pivotTables="0"/>
  <mergeCells count="25">
    <mergeCell ref="A33:O33"/>
    <mergeCell ref="A37:B37"/>
    <mergeCell ref="A38:B38"/>
    <mergeCell ref="A16:B16"/>
    <mergeCell ref="A17:O17"/>
    <mergeCell ref="A27:B27"/>
    <mergeCell ref="A28:O28"/>
    <mergeCell ref="A32:B32"/>
    <mergeCell ref="A8:O8"/>
    <mergeCell ref="A10:B10"/>
    <mergeCell ref="A11:O11"/>
    <mergeCell ref="G12:G15"/>
    <mergeCell ref="K12:K15"/>
    <mergeCell ref="A1:O1"/>
    <mergeCell ref="A2:O2"/>
    <mergeCell ref="A3:O3"/>
    <mergeCell ref="A5:A7"/>
    <mergeCell ref="B5:B7"/>
    <mergeCell ref="C5:O5"/>
    <mergeCell ref="C6:D6"/>
    <mergeCell ref="E6:F6"/>
    <mergeCell ref="G6:H6"/>
    <mergeCell ref="I6:J6"/>
    <mergeCell ref="K6:L6"/>
    <mergeCell ref="M6:O6"/>
  </mergeCells>
  <printOptions/>
  <pageMargins left="0.11" right="0.11" top="0.35" bottom="0" header="0.3" footer="0.3"/>
  <pageSetup fitToHeight="0" fitToWidth="1" horizontalDpi="600" verticalDpi="600" orientation="landscape"/>
  <rowBreaks count="1" manualBreakCount="1">
    <brk id="24" max="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Пользователь Windows</cp:lastModifiedBy>
  <dcterms:created xsi:type="dcterms:W3CDTF">2018-07-16T02:19:00Z</dcterms:created>
  <dcterms:modified xsi:type="dcterms:W3CDTF">2018-07-16T07:57:43Z</dcterms:modified>
  <cp:category/>
  <cp:version/>
  <cp:contentType/>
  <cp:contentStatus/>
</cp:coreProperties>
</file>